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3" i="1"/>
  <c r="F44" i="1"/>
  <c r="F45" i="1"/>
  <c r="F46" i="1"/>
  <c r="F48" i="1"/>
  <c r="F49" i="1"/>
  <c r="F50" i="1"/>
  <c r="F51" i="1"/>
  <c r="F52" i="1"/>
  <c r="F53" i="1"/>
  <c r="F54" i="1"/>
  <c r="F56" i="1"/>
  <c r="F57" i="1"/>
  <c r="F59" i="1"/>
  <c r="F60" i="1"/>
  <c r="F61" i="1"/>
  <c r="F62" i="1"/>
  <c r="F63" i="1"/>
  <c r="F64" i="1"/>
  <c r="F66" i="1"/>
  <c r="F67" i="1"/>
  <c r="F68" i="1"/>
  <c r="F69" i="1"/>
  <c r="F70" i="1"/>
  <c r="F72" i="1"/>
  <c r="F73" i="1"/>
  <c r="F74" i="1"/>
  <c r="F75" i="1"/>
  <c r="F77" i="1"/>
  <c r="F78" i="1"/>
  <c r="F79" i="1"/>
  <c r="F80" i="1"/>
  <c r="F81" i="1"/>
  <c r="F83" i="1"/>
  <c r="F84" i="1"/>
  <c r="F85" i="1"/>
  <c r="F8" i="1"/>
  <c r="E25" i="1"/>
  <c r="F25" i="1" s="1"/>
  <c r="G27" i="1"/>
  <c r="G19" i="1"/>
  <c r="C86" i="1" l="1"/>
  <c r="C82" i="1"/>
  <c r="C80" i="1"/>
  <c r="C76" i="1"/>
  <c r="C71" i="1"/>
  <c r="C65" i="1"/>
  <c r="C58" i="1"/>
  <c r="C55" i="1"/>
  <c r="C47" i="1"/>
  <c r="C42" i="1"/>
  <c r="C37" i="1"/>
  <c r="D25" i="1"/>
  <c r="C25" i="1"/>
  <c r="D16" i="1"/>
  <c r="E16" i="1"/>
  <c r="F16" i="1" s="1"/>
  <c r="C16" i="1"/>
  <c r="C20" i="1"/>
  <c r="C7" i="1"/>
  <c r="E20" i="1" l="1"/>
  <c r="F20" i="1" s="1"/>
  <c r="D20" i="1"/>
  <c r="G21" i="1"/>
  <c r="E7" i="1"/>
  <c r="F7" i="1" s="1"/>
  <c r="D7" i="1"/>
  <c r="E42" i="1" l="1"/>
  <c r="F42" i="1" s="1"/>
  <c r="D42" i="1"/>
  <c r="G43" i="1"/>
  <c r="G35" i="1" l="1"/>
  <c r="E82" i="1"/>
  <c r="F82" i="1" s="1"/>
  <c r="D82" i="1"/>
  <c r="E80" i="1"/>
  <c r="D80" i="1"/>
  <c r="E76" i="1"/>
  <c r="F76" i="1" s="1"/>
  <c r="D76" i="1"/>
  <c r="E71" i="1"/>
  <c r="F71" i="1" s="1"/>
  <c r="D71" i="1"/>
  <c r="E65" i="1"/>
  <c r="F65" i="1" s="1"/>
  <c r="D65" i="1"/>
  <c r="E58" i="1"/>
  <c r="F58" i="1" s="1"/>
  <c r="D58" i="1"/>
  <c r="E55" i="1"/>
  <c r="F55" i="1" s="1"/>
  <c r="D55" i="1"/>
  <c r="E47" i="1"/>
  <c r="F47" i="1" s="1"/>
  <c r="D47" i="1"/>
  <c r="E37" i="1"/>
  <c r="F37" i="1" s="1"/>
  <c r="D37" i="1"/>
  <c r="G44" i="1"/>
  <c r="G85" i="1"/>
  <c r="G84" i="1"/>
  <c r="G83" i="1"/>
  <c r="G81" i="1"/>
  <c r="G79" i="1"/>
  <c r="G78" i="1"/>
  <c r="G77" i="1"/>
  <c r="G75" i="1"/>
  <c r="G74" i="1"/>
  <c r="G73" i="1"/>
  <c r="G72" i="1"/>
  <c r="G70" i="1"/>
  <c r="G69" i="1"/>
  <c r="G68" i="1"/>
  <c r="G67" i="1"/>
  <c r="G66" i="1"/>
  <c r="G64" i="1"/>
  <c r="G63" i="1"/>
  <c r="G62" i="1"/>
  <c r="G61" i="1"/>
  <c r="G60" i="1"/>
  <c r="G59" i="1"/>
  <c r="G57" i="1"/>
  <c r="G56" i="1"/>
  <c r="G54" i="1"/>
  <c r="G53" i="1"/>
  <c r="G52" i="1"/>
  <c r="G51" i="1"/>
  <c r="G50" i="1"/>
  <c r="G49" i="1"/>
  <c r="G48" i="1"/>
  <c r="G46" i="1"/>
  <c r="G45" i="1"/>
  <c r="G41" i="1"/>
  <c r="G40" i="1"/>
  <c r="G39" i="1"/>
  <c r="G38" i="1"/>
  <c r="G36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71" i="1"/>
  <c r="G7" i="1"/>
  <c r="E86" i="1"/>
  <c r="F86" i="1" s="1"/>
  <c r="G65" i="1"/>
  <c r="G58" i="1"/>
  <c r="G47" i="1"/>
  <c r="G37" i="1"/>
  <c r="G80" i="1"/>
  <c r="G82" i="1"/>
  <c r="G42" i="1"/>
  <c r="G76" i="1"/>
  <c r="G55" i="1"/>
  <c r="D86" i="1"/>
  <c r="G20" i="1"/>
  <c r="G16" i="1"/>
  <c r="G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<sst xmlns="http://schemas.openxmlformats.org/spreadsheetml/2006/main" count="168" uniqueCount="168">
  <si>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</si>
  <si>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</si>
  <si>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</si>
  <si>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</si>
  <si>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</si>
  <si>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</si>
  <si>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</si>
  <si>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</si>
  <si>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</si>
  <si>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</si>
  <si>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</si>
  <si>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</si>
  <si>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</si>
  <si>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</si>
  <si>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</si>
  <si>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</si>
  <si>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</si>
  <si>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</si>
  <si>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</si>
  <si>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</si>
  <si>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</si>
  <si>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</si>
  <si>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</si>
  <si>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</si>
  <si>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</si>
  <si>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</si>
  <si>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</si>
  <si>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</si>
  <si>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</si>
  <si>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</si>
  <si>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</si>
  <si>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</si>
  <si>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</si>
  <si>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</si>
  <si>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</si>
  <si>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</si>
  <si>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</si>
  <si>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</si>
  <si>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</si>
  <si>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</si>
  <si>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</si>
  <si>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</si>
  <si>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</si>
  <si>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</si>
  <si>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</si>
  <si>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</si>
  <si>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</si>
  <si>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</si>
  <si>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</si>
  <si>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</si>
  <si>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</si>
  <si>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</si>
  <si>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</si>
  <si>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</si>
  <si>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</si>
  <si>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</si>
  <si>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</si>
  <si>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</si>
  <si>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</si>
  <si>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</si>
  <si>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</si>
  <si>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</si>
  <si>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</si>
  <si>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</si>
  <si>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</si>
  <si>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</si>
  <si>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</si>
  <si>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</si>
  <si>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</si>
  <si>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</si>
  <si>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</si>
  <si>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</si>
  <si>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</si>
  <si>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</si>
  <si>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</si>
  <si>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</si>
  <si>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</si>
  <si>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</si>
  <si>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</si>
  <si>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</si>
  <si>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</si>
  <si>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</si>
  <si>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</si>
  <si>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</si>
  <si>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</si>
  <si>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</si>
  <si>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</si>
  <si>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</si>
  <si>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</si>
  <si>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</si>
  <si>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</si>
  <si>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</si>
  <si>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</si>
  <si>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</si>
  <si>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</si>
  <si>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</si>
  <si>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</si>
  <si>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</si>
  <si>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</si>
  <si>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</si>
  <si>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</si>
  <si>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</si>
  <si>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</si>
  <si>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</si>
  <si>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</si>
  <si>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</si>
  <si>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</si>
  <si>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</si>
  <si>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</si>
  <si>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</si>
  <si>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</si>
  <si>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</si>
  <si>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</si>
  <si>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</si>
  <si>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</si>
  <si>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</si>
  <si>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</si>
  <si>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</si>
  <si>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</si>
  <si>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</si>
  <si>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</si>
  <si>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</si>
  <si>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</si>
  <si>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</si>
  <si>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</si>
  <si>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</si>
  <si>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</si>
  <si>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</si>
  <si>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</si>
  <si>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</si>
  <si>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</si>
  <si>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</si>
  <si>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</si>
  <si>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</si>
  <si>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</si>
  <si>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</si>
  <si>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</si>
  <si>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</si>
  <si>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</si>
  <si>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</si>
  <si>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</si>
  <si>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</si>
  <si>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</si>
  <si>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</si>
  <si>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</si>
  <si>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</si>
  <si>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</si>
  <si>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</si>
  <si>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</si>
  <si>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</si>
  <si>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</si>
  <si>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</si>
  <si>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</si>
  <si>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</si>
  <si>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</si>
  <si>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</si>
  <si>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</si>
  <si>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</si>
  <si>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План расходов
на 2023 год в соответствии с Законом Брянской области от 12.12.2022 № 100-З "Об областном бюджете на 2023 год и на плановый период 2024 и 2025 годов" (в редакции закона от 24.03.2023 № 19-З по состоянию на конец отчетного периода)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</si>
  <si>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</si>
  <si>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</si>
  <si>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</si>
  <si>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</si>
  <si>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</si>
  <si>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</si>
  <si>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Процент исполнения к уточненным бюджетным назначениям, утвержденным бюджетной росписью</t>
  </si>
  <si>
    <t>Сведения об исполнении областного бюджета Брянской области за первое полугодие 2023 года по расходам в разрезе разделов и подразделов классификации расходов в сравнении с плановыми значениями, утвержденными законом о бюджете на 2023 год</t>
  </si>
  <si>
    <t>Кассовое исполнение
за первое полугодие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</si>
</sst>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3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topLeftCell="A61" zoomScaleNormal="100" zoomScaleSheetLayoutView="100" workbookViewId="0">
      <selection activeCell="D65" sqref="D65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8" customWidth="1"/>
    <col min="4" max="4" width="19.88671875" customWidth="1"/>
    <col min="5" max="5" width="19" customWidth="1"/>
    <col min="6" max="6" width="15" style="18" customWidth="1"/>
    <col min="7" max="7" width="14.88671875" customWidth="1"/>
  </cols>
  <sheetData>
    <row r="1" spans="1:7" x14ac:dyDescent="0.3">
      <c r="A1" s="25"/>
      <c r="B1" s="25"/>
      <c r="C1" s="25"/>
      <c r="D1" s="25"/>
      <c r="E1" s="25"/>
    </row>
    <row r="2" spans="1:7" s="3" customFormat="1" ht="63" customHeight="1" x14ac:dyDescent="0.3">
      <c r="A2" s="30" t="s">
        <v>166</v>
      </c>
      <c r="B2" s="30"/>
      <c r="C2" s="30"/>
      <c r="D2" s="30"/>
      <c r="E2" s="30"/>
      <c r="F2" s="30"/>
      <c r="G2" s="30"/>
    </row>
    <row r="3" spans="1:7" s="3" customFormat="1" ht="15.6" x14ac:dyDescent="0.3">
      <c r="A3" s="4"/>
      <c r="B3" s="4"/>
      <c r="C3" s="4"/>
      <c r="D3" s="26"/>
      <c r="E3" s="26"/>
      <c r="F3" s="19"/>
      <c r="G3" s="5" t="s">
        <v>145</v>
      </c>
    </row>
    <row r="4" spans="1:7" s="3" customFormat="1" ht="70.2" customHeight="1" x14ac:dyDescent="0.3">
      <c r="A4" s="22" t="s">
        <v>142</v>
      </c>
      <c r="B4" s="22" t="s">
        <v>143</v>
      </c>
      <c r="C4" s="31" t="s">
        <v>158</v>
      </c>
      <c r="D4" s="27" t="s">
        <v>163</v>
      </c>
      <c r="E4" s="27" t="s">
        <v>167</v>
      </c>
      <c r="F4" s="27" t="s">
        <v>164</v>
      </c>
      <c r="G4" s="27" t="s">
        <v>165</v>
      </c>
    </row>
    <row r="5" spans="1:7" s="3" customFormat="1" ht="70.8" customHeight="1" x14ac:dyDescent="0.3">
      <c r="A5" s="23"/>
      <c r="B5" s="23"/>
      <c r="C5" s="32"/>
      <c r="D5" s="28"/>
      <c r="E5" s="28"/>
      <c r="F5" s="28"/>
      <c r="G5" s="28"/>
    </row>
    <row r="6" spans="1:7" s="3" customFormat="1" ht="66.599999999999994" customHeight="1" x14ac:dyDescent="0.3">
      <c r="A6" s="24"/>
      <c r="B6" s="24"/>
      <c r="C6" s="33"/>
      <c r="D6" s="29"/>
      <c r="E6" s="29"/>
      <c r="F6" s="29"/>
      <c r="G6" s="29"/>
    </row>
    <row r="7" spans="1:7" ht="18" customHeight="1" x14ac:dyDescent="0.3">
      <c r="A7" s="11" t="s">
        <v>98</v>
      </c>
      <c r="B7" s="12" t="s">
        <v>6</v>
      </c>
      <c r="C7" s="6">
        <f>SUM(C8:C15)</f>
        <v>6571196501.6299992</v>
      </c>
      <c r="D7" s="6">
        <f>SUM(D8:D15)</f>
        <v>6038892687.1499996</v>
      </c>
      <c r="E7" s="6">
        <f>SUM(E8:E15)</f>
        <v>933692161.86000013</v>
      </c>
      <c r="F7" s="7">
        <f>E7/C7*100</f>
        <v>14.208860770308663</v>
      </c>
      <c r="G7" s="7">
        <f>E7/D7*100</f>
        <v>15.461314022797243</v>
      </c>
    </row>
    <row r="8" spans="1:7" ht="46.8" x14ac:dyDescent="0.3">
      <c r="A8" s="10" t="s">
        <v>132</v>
      </c>
      <c r="B8" s="13" t="s">
        <v>39</v>
      </c>
      <c r="C8" s="14">
        <v>7429887</v>
      </c>
      <c r="D8" s="14">
        <v>7429887</v>
      </c>
      <c r="E8" s="14">
        <v>2764628.44</v>
      </c>
      <c r="F8" s="8">
        <f>E8/C8*100</f>
        <v>37.20956240653458</v>
      </c>
      <c r="G8" s="8">
        <f t="shared" ref="G8:G75" si="0">E8/D8*100</f>
        <v>37.20956240653458</v>
      </c>
    </row>
    <row r="9" spans="1:7" ht="62.4" x14ac:dyDescent="0.3">
      <c r="A9" s="10" t="s">
        <v>87</v>
      </c>
      <c r="B9" s="13" t="s">
        <v>52</v>
      </c>
      <c r="C9" s="14">
        <v>181571725</v>
      </c>
      <c r="D9" s="14">
        <v>181571725</v>
      </c>
      <c r="E9" s="14">
        <v>79090950.650000006</v>
      </c>
      <c r="F9" s="8">
        <f t="shared" ref="F9:F72" si="1">E9/C9*100</f>
        <v>43.559067718280481</v>
      </c>
      <c r="G9" s="8">
        <f t="shared" si="0"/>
        <v>43.559067718280481</v>
      </c>
    </row>
    <row r="10" spans="1:7" ht="62.4" x14ac:dyDescent="0.3">
      <c r="A10" s="10" t="s">
        <v>17</v>
      </c>
      <c r="B10" s="13" t="s">
        <v>69</v>
      </c>
      <c r="C10" s="14">
        <v>351365773</v>
      </c>
      <c r="D10" s="14">
        <v>388396484</v>
      </c>
      <c r="E10" s="14">
        <v>174033170.15000001</v>
      </c>
      <c r="F10" s="8">
        <f t="shared" si="1"/>
        <v>49.530484618375162</v>
      </c>
      <c r="G10" s="8">
        <f t="shared" si="0"/>
        <v>44.808121937066765</v>
      </c>
    </row>
    <row r="11" spans="1:7" ht="15.6" x14ac:dyDescent="0.3">
      <c r="A11" s="10" t="s">
        <v>29</v>
      </c>
      <c r="B11" s="13" t="s">
        <v>85</v>
      </c>
      <c r="C11" s="14">
        <v>453990325.94</v>
      </c>
      <c r="D11" s="14">
        <v>461374403.94</v>
      </c>
      <c r="E11" s="14">
        <v>147055911.72</v>
      </c>
      <c r="F11" s="8">
        <f t="shared" si="1"/>
        <v>32.391860204403365</v>
      </c>
      <c r="G11" s="8">
        <f t="shared" si="0"/>
        <v>31.873443880758511</v>
      </c>
    </row>
    <row r="12" spans="1:7" ht="46.8" x14ac:dyDescent="0.3">
      <c r="A12" s="10" t="s">
        <v>78</v>
      </c>
      <c r="B12" s="13" t="s">
        <v>102</v>
      </c>
      <c r="C12" s="14">
        <v>156367190</v>
      </c>
      <c r="D12" s="14">
        <v>165216280</v>
      </c>
      <c r="E12" s="14">
        <v>80086902.810000002</v>
      </c>
      <c r="F12" s="8">
        <f t="shared" si="1"/>
        <v>51.217204075867841</v>
      </c>
      <c r="G12" s="8">
        <f t="shared" si="0"/>
        <v>48.473977752071406</v>
      </c>
    </row>
    <row r="13" spans="1:7" ht="31.2" x14ac:dyDescent="0.3">
      <c r="A13" s="10" t="s">
        <v>10</v>
      </c>
      <c r="B13" s="13" t="s">
        <v>115</v>
      </c>
      <c r="C13" s="14">
        <v>46341903</v>
      </c>
      <c r="D13" s="14">
        <v>46341903</v>
      </c>
      <c r="E13" s="14">
        <v>22662438.91</v>
      </c>
      <c r="F13" s="8">
        <f t="shared" si="1"/>
        <v>48.902693767236968</v>
      </c>
      <c r="G13" s="8">
        <f t="shared" si="0"/>
        <v>48.902693767236968</v>
      </c>
    </row>
    <row r="14" spans="1:7" ht="15.6" x14ac:dyDescent="0.3">
      <c r="A14" s="10" t="s">
        <v>139</v>
      </c>
      <c r="B14" s="13" t="s">
        <v>120</v>
      </c>
      <c r="C14" s="14">
        <v>221056335.5</v>
      </c>
      <c r="D14" s="14">
        <v>161412735.5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95</v>
      </c>
      <c r="B15" s="13" t="s">
        <v>8</v>
      </c>
      <c r="C15" s="14">
        <v>5153073362.1899996</v>
      </c>
      <c r="D15" s="14">
        <v>4627149268.71</v>
      </c>
      <c r="E15" s="14">
        <v>427998159.18000001</v>
      </c>
      <c r="F15" s="8">
        <f t="shared" si="1"/>
        <v>8.3056872879082295</v>
      </c>
      <c r="G15" s="8">
        <f t="shared" si="0"/>
        <v>9.2497158471682788</v>
      </c>
    </row>
    <row r="16" spans="1:7" ht="15.6" x14ac:dyDescent="0.3">
      <c r="A16" s="11" t="s">
        <v>128</v>
      </c>
      <c r="B16" s="12" t="s">
        <v>129</v>
      </c>
      <c r="C16" s="6">
        <f>C17+C18+C19</f>
        <v>5259868698.0799999</v>
      </c>
      <c r="D16" s="6">
        <f t="shared" ref="D16:E16" si="2">D17+D18+D19</f>
        <v>7624315598.0799999</v>
      </c>
      <c r="E16" s="6">
        <f t="shared" si="2"/>
        <v>5235378096.4800005</v>
      </c>
      <c r="F16" s="8">
        <f t="shared" si="1"/>
        <v>99.534387586349084</v>
      </c>
      <c r="G16" s="7">
        <f t="shared" si="0"/>
        <v>68.666859721788072</v>
      </c>
    </row>
    <row r="17" spans="1:7" ht="15.6" x14ac:dyDescent="0.3">
      <c r="A17" s="10" t="s">
        <v>126</v>
      </c>
      <c r="B17" s="13" t="s">
        <v>26</v>
      </c>
      <c r="C17" s="14">
        <v>45228000</v>
      </c>
      <c r="D17" s="14">
        <v>89401600</v>
      </c>
      <c r="E17" s="14">
        <v>51598468.109999999</v>
      </c>
      <c r="F17" s="8">
        <f t="shared" si="1"/>
        <v>114.08523063146723</v>
      </c>
      <c r="G17" s="8">
        <f t="shared" si="0"/>
        <v>57.715374344530744</v>
      </c>
    </row>
    <row r="18" spans="1:7" ht="15.6" x14ac:dyDescent="0.3">
      <c r="A18" s="10" t="s">
        <v>24</v>
      </c>
      <c r="B18" s="13" t="s">
        <v>46</v>
      </c>
      <c r="C18" s="14">
        <v>218083190.30000001</v>
      </c>
      <c r="D18" s="14">
        <v>218083190.30000001</v>
      </c>
      <c r="E18" s="14">
        <v>27973871.440000001</v>
      </c>
      <c r="F18" s="8">
        <f t="shared" si="1"/>
        <v>12.827156188204386</v>
      </c>
      <c r="G18" s="8">
        <f t="shared" si="0"/>
        <v>12.827156188204386</v>
      </c>
    </row>
    <row r="19" spans="1:7" s="18" customFormat="1" ht="31.2" x14ac:dyDescent="0.3">
      <c r="A19" s="10" t="s">
        <v>160</v>
      </c>
      <c r="B19" s="13" t="s">
        <v>159</v>
      </c>
      <c r="C19" s="14">
        <v>4996557507.7799997</v>
      </c>
      <c r="D19" s="14">
        <v>7316830807.7799997</v>
      </c>
      <c r="E19" s="14">
        <v>5155805756.9300003</v>
      </c>
      <c r="F19" s="8">
        <f t="shared" si="1"/>
        <v>103.18715933724449</v>
      </c>
      <c r="G19" s="8">
        <f t="shared" si="0"/>
        <v>70.465012686200453</v>
      </c>
    </row>
    <row r="20" spans="1:7" ht="36.6" customHeight="1" x14ac:dyDescent="0.3">
      <c r="A20" s="11" t="s">
        <v>21</v>
      </c>
      <c r="B20" s="12" t="s">
        <v>101</v>
      </c>
      <c r="C20" s="6">
        <f>C21+C22+C23+C24</f>
        <v>1136978021.21</v>
      </c>
      <c r="D20" s="6">
        <f>D21+D22+D23+D24</f>
        <v>1139174021.21</v>
      </c>
      <c r="E20" s="6">
        <f>E21+E22+E23+E24</f>
        <v>410836186.68000001</v>
      </c>
      <c r="F20" s="7">
        <f t="shared" si="1"/>
        <v>36.134048241563896</v>
      </c>
      <c r="G20" s="7">
        <f t="shared" si="0"/>
        <v>36.064392185104502</v>
      </c>
    </row>
    <row r="21" spans="1:7" s="17" customFormat="1" ht="15.6" x14ac:dyDescent="0.3">
      <c r="A21" s="10" t="s">
        <v>156</v>
      </c>
      <c r="B21" s="13" t="s">
        <v>157</v>
      </c>
      <c r="C21" s="14">
        <v>25399854</v>
      </c>
      <c r="D21" s="14">
        <v>25399854</v>
      </c>
      <c r="E21" s="14">
        <v>100000</v>
      </c>
      <c r="F21" s="8">
        <f t="shared" si="1"/>
        <v>0.39370305041910869</v>
      </c>
      <c r="G21" s="8">
        <f t="shared" si="0"/>
        <v>0.39370305041910869</v>
      </c>
    </row>
    <row r="22" spans="1:7" ht="62.4" x14ac:dyDescent="0.3">
      <c r="A22" s="10" t="s">
        <v>153</v>
      </c>
      <c r="B22" s="13" t="s">
        <v>49</v>
      </c>
      <c r="C22" s="14">
        <v>709221396.07000005</v>
      </c>
      <c r="D22" s="14">
        <v>711417396.07000005</v>
      </c>
      <c r="E22" s="14">
        <v>299730745.23000002</v>
      </c>
      <c r="F22" s="8">
        <f t="shared" si="1"/>
        <v>42.261943434151085</v>
      </c>
      <c r="G22" s="8">
        <f t="shared" si="0"/>
        <v>42.131489458335928</v>
      </c>
    </row>
    <row r="23" spans="1:7" ht="15.6" x14ac:dyDescent="0.3">
      <c r="A23" s="10" t="s">
        <v>82</v>
      </c>
      <c r="B23" s="13" t="s">
        <v>67</v>
      </c>
      <c r="C23" s="14">
        <v>2200000</v>
      </c>
      <c r="D23" s="14">
        <v>2200000</v>
      </c>
      <c r="E23" s="14">
        <v>560000</v>
      </c>
      <c r="F23" s="8">
        <f t="shared" si="1"/>
        <v>25.454545454545453</v>
      </c>
      <c r="G23" s="8">
        <f t="shared" si="0"/>
        <v>25.454545454545453</v>
      </c>
    </row>
    <row r="24" spans="1:7" ht="46.8" x14ac:dyDescent="0.3">
      <c r="A24" s="10" t="s">
        <v>111</v>
      </c>
      <c r="B24" s="13" t="s">
        <v>109</v>
      </c>
      <c r="C24" s="14">
        <v>400156771.13999999</v>
      </c>
      <c r="D24" s="14">
        <v>400156771.13999999</v>
      </c>
      <c r="E24" s="14">
        <v>110445441.45</v>
      </c>
      <c r="F24" s="8">
        <f t="shared" si="1"/>
        <v>27.600542941046285</v>
      </c>
      <c r="G24" s="8">
        <f t="shared" si="0"/>
        <v>27.600542941046285</v>
      </c>
    </row>
    <row r="25" spans="1:7" ht="15.6" x14ac:dyDescent="0.3">
      <c r="A25" s="11" t="s">
        <v>130</v>
      </c>
      <c r="B25" s="12" t="s">
        <v>71</v>
      </c>
      <c r="C25" s="6">
        <f>SUM(C26:C36)</f>
        <v>24726415317.200001</v>
      </c>
      <c r="D25" s="6">
        <f t="shared" ref="D25:E25" si="3">SUM(D26:D36)</f>
        <v>25531312774.899998</v>
      </c>
      <c r="E25" s="6">
        <f t="shared" si="3"/>
        <v>8983115447.3199978</v>
      </c>
      <c r="F25" s="7">
        <f t="shared" si="1"/>
        <v>36.330035438138218</v>
      </c>
      <c r="G25" s="7">
        <f t="shared" si="0"/>
        <v>35.184698595488427</v>
      </c>
    </row>
    <row r="26" spans="1:7" ht="15.6" x14ac:dyDescent="0.3">
      <c r="A26" s="10" t="s">
        <v>106</v>
      </c>
      <c r="B26" s="13" t="s">
        <v>83</v>
      </c>
      <c r="C26" s="14">
        <v>356740374</v>
      </c>
      <c r="D26" s="14">
        <v>295571813.12</v>
      </c>
      <c r="E26" s="14">
        <v>164258919.31</v>
      </c>
      <c r="F26" s="8">
        <f t="shared" si="1"/>
        <v>46.044387257944628</v>
      </c>
      <c r="G26" s="8">
        <f t="shared" si="0"/>
        <v>55.573269174795129</v>
      </c>
    </row>
    <row r="27" spans="1:7" s="18" customFormat="1" ht="15.6" x14ac:dyDescent="0.3">
      <c r="A27" s="10" t="s">
        <v>162</v>
      </c>
      <c r="B27" s="13" t="s">
        <v>161</v>
      </c>
      <c r="C27" s="14">
        <v>17452127.66</v>
      </c>
      <c r="D27" s="14">
        <v>17452127.66</v>
      </c>
      <c r="E27" s="14">
        <v>264600</v>
      </c>
      <c r="F27" s="8">
        <f t="shared" si="1"/>
        <v>1.5161475159642512</v>
      </c>
      <c r="G27" s="8">
        <f t="shared" si="0"/>
        <v>1.5161475159642512</v>
      </c>
    </row>
    <row r="28" spans="1:7" ht="15.6" x14ac:dyDescent="0.3">
      <c r="A28" s="10" t="s">
        <v>36</v>
      </c>
      <c r="B28" s="13" t="s">
        <v>138</v>
      </c>
      <c r="C28" s="14">
        <v>700000</v>
      </c>
      <c r="D28" s="14">
        <v>700000</v>
      </c>
      <c r="E28" s="14">
        <v>200000</v>
      </c>
      <c r="F28" s="8">
        <f t="shared" si="1"/>
        <v>28.571428571428569</v>
      </c>
      <c r="G28" s="8">
        <f t="shared" si="0"/>
        <v>28.571428571428569</v>
      </c>
    </row>
    <row r="29" spans="1:7" ht="15.6" x14ac:dyDescent="0.3">
      <c r="A29" s="10" t="s">
        <v>54</v>
      </c>
      <c r="B29" s="13" t="s">
        <v>2</v>
      </c>
      <c r="C29" s="14">
        <v>8936084892.6000004</v>
      </c>
      <c r="D29" s="14">
        <v>9328034093.6000004</v>
      </c>
      <c r="E29" s="14">
        <v>3998997634.4299998</v>
      </c>
      <c r="F29" s="8">
        <f t="shared" si="1"/>
        <v>44.751115085551419</v>
      </c>
      <c r="G29" s="8">
        <f t="shared" si="0"/>
        <v>42.870744192216527</v>
      </c>
    </row>
    <row r="30" spans="1:7" ht="15.6" x14ac:dyDescent="0.3">
      <c r="A30" s="10" t="s">
        <v>93</v>
      </c>
      <c r="B30" s="13" t="s">
        <v>15</v>
      </c>
      <c r="C30" s="14">
        <v>24931142.18</v>
      </c>
      <c r="D30" s="14">
        <v>34369342.18</v>
      </c>
      <c r="E30" s="14">
        <v>10147352.220000001</v>
      </c>
      <c r="F30" s="8">
        <f t="shared" si="1"/>
        <v>40.701513579832309</v>
      </c>
      <c r="G30" s="8">
        <f t="shared" si="0"/>
        <v>29.524429553687781</v>
      </c>
    </row>
    <row r="31" spans="1:7" ht="15.6" x14ac:dyDescent="0.3">
      <c r="A31" s="10" t="s">
        <v>116</v>
      </c>
      <c r="B31" s="13" t="s">
        <v>35</v>
      </c>
      <c r="C31" s="14">
        <v>632995065</v>
      </c>
      <c r="D31" s="14">
        <v>635544799</v>
      </c>
      <c r="E31" s="14">
        <v>284778640.61000001</v>
      </c>
      <c r="F31" s="8">
        <f t="shared" si="1"/>
        <v>44.989077538858858</v>
      </c>
      <c r="G31" s="8">
        <f t="shared" si="0"/>
        <v>44.808586437665113</v>
      </c>
    </row>
    <row r="32" spans="1:7" ht="15.6" x14ac:dyDescent="0.3">
      <c r="A32" s="10" t="s">
        <v>33</v>
      </c>
      <c r="B32" s="13" t="s">
        <v>53</v>
      </c>
      <c r="C32" s="14">
        <v>3405051276.3299999</v>
      </c>
      <c r="D32" s="14">
        <v>3452526276.3299999</v>
      </c>
      <c r="E32" s="14">
        <v>771744842.15999997</v>
      </c>
      <c r="F32" s="8">
        <f t="shared" si="1"/>
        <v>22.66470544877652</v>
      </c>
      <c r="G32" s="8">
        <f t="shared" si="0"/>
        <v>22.3530476060665</v>
      </c>
    </row>
    <row r="33" spans="1:7" ht="15.6" x14ac:dyDescent="0.3">
      <c r="A33" s="10" t="s">
        <v>122</v>
      </c>
      <c r="B33" s="13" t="s">
        <v>64</v>
      </c>
      <c r="C33" s="14">
        <v>10571984717.129999</v>
      </c>
      <c r="D33" s="14">
        <v>10963051717.129999</v>
      </c>
      <c r="E33" s="14">
        <v>3355920238.71</v>
      </c>
      <c r="F33" s="8">
        <f t="shared" si="1"/>
        <v>31.7435214721067</v>
      </c>
      <c r="G33" s="8">
        <f t="shared" si="0"/>
        <v>30.611186787218237</v>
      </c>
    </row>
    <row r="34" spans="1:7" ht="15.6" x14ac:dyDescent="0.3">
      <c r="A34" s="10" t="s">
        <v>28</v>
      </c>
      <c r="B34" s="13" t="s">
        <v>22</v>
      </c>
      <c r="C34" s="14">
        <v>55922162.170000002</v>
      </c>
      <c r="D34" s="14">
        <v>55922162.170000002</v>
      </c>
      <c r="E34" s="14">
        <v>13656837.5</v>
      </c>
      <c r="F34" s="8">
        <f t="shared" si="1"/>
        <v>24.421154279557427</v>
      </c>
      <c r="G34" s="8">
        <f t="shared" si="0"/>
        <v>24.421154279557427</v>
      </c>
    </row>
    <row r="35" spans="1:7" s="15" customFormat="1" ht="31.2" x14ac:dyDescent="0.3">
      <c r="A35" s="10" t="s">
        <v>149</v>
      </c>
      <c r="B35" s="13" t="s">
        <v>150</v>
      </c>
      <c r="C35" s="14">
        <v>99000</v>
      </c>
      <c r="D35" s="14">
        <v>99000</v>
      </c>
      <c r="E35" s="14">
        <v>0</v>
      </c>
      <c r="F35" s="8">
        <f t="shared" si="1"/>
        <v>0</v>
      </c>
      <c r="G35" s="8">
        <f t="shared" si="0"/>
        <v>0</v>
      </c>
    </row>
    <row r="36" spans="1:7" ht="31.2" x14ac:dyDescent="0.3">
      <c r="A36" s="10" t="s">
        <v>9</v>
      </c>
      <c r="B36" s="13" t="s">
        <v>55</v>
      </c>
      <c r="C36" s="14">
        <v>724454560.13</v>
      </c>
      <c r="D36" s="14">
        <v>748041443.71000004</v>
      </c>
      <c r="E36" s="14">
        <v>383146382.38</v>
      </c>
      <c r="F36" s="8">
        <f t="shared" si="1"/>
        <v>52.887565827627078</v>
      </c>
      <c r="G36" s="8">
        <f t="shared" si="0"/>
        <v>51.219940499518337</v>
      </c>
    </row>
    <row r="37" spans="1:7" ht="31.2" x14ac:dyDescent="0.3">
      <c r="A37" s="11" t="s">
        <v>127</v>
      </c>
      <c r="B37" s="12" t="s">
        <v>43</v>
      </c>
      <c r="C37" s="6">
        <f>C38+C39+C40+C41</f>
        <v>3591073264.04</v>
      </c>
      <c r="D37" s="6">
        <f>D38+D39+D40+D41</f>
        <v>3718250211.3699999</v>
      </c>
      <c r="E37" s="6">
        <f>E38+E39+E40+E41</f>
        <v>1043903768.8899999</v>
      </c>
      <c r="F37" s="7">
        <f t="shared" si="1"/>
        <v>29.069408840620415</v>
      </c>
      <c r="G37" s="7">
        <f t="shared" si="0"/>
        <v>28.075135064817776</v>
      </c>
    </row>
    <row r="38" spans="1:7" ht="15.6" x14ac:dyDescent="0.3">
      <c r="A38" s="10" t="s">
        <v>7</v>
      </c>
      <c r="B38" s="13" t="s">
        <v>61</v>
      </c>
      <c r="C38" s="14">
        <v>833763749.88999999</v>
      </c>
      <c r="D38" s="14">
        <v>920332307.41999996</v>
      </c>
      <c r="E38" s="14">
        <v>473216630.55000001</v>
      </c>
      <c r="F38" s="8">
        <f t="shared" si="1"/>
        <v>56.756680847833977</v>
      </c>
      <c r="G38" s="8">
        <f t="shared" si="0"/>
        <v>51.418017897968284</v>
      </c>
    </row>
    <row r="39" spans="1:7" ht="15.6" x14ac:dyDescent="0.3">
      <c r="A39" s="10" t="s">
        <v>47</v>
      </c>
      <c r="B39" s="13" t="s">
        <v>75</v>
      </c>
      <c r="C39" s="14">
        <v>1438035272.8800001</v>
      </c>
      <c r="D39" s="14">
        <v>1453247439.6800001</v>
      </c>
      <c r="E39" s="14">
        <v>234420388.75</v>
      </c>
      <c r="F39" s="8">
        <f t="shared" si="1"/>
        <v>16.301435240911626</v>
      </c>
      <c r="G39" s="8">
        <f t="shared" si="0"/>
        <v>16.130796611045024</v>
      </c>
    </row>
    <row r="40" spans="1:7" ht="15.6" x14ac:dyDescent="0.3">
      <c r="A40" s="10" t="s">
        <v>57</v>
      </c>
      <c r="B40" s="13" t="s">
        <v>89</v>
      </c>
      <c r="C40" s="14">
        <v>484811814.63</v>
      </c>
      <c r="D40" s="14">
        <v>484811814.63</v>
      </c>
      <c r="E40" s="14">
        <v>85694696.560000002</v>
      </c>
      <c r="F40" s="8">
        <f t="shared" si="1"/>
        <v>17.675868032506738</v>
      </c>
      <c r="G40" s="8">
        <f t="shared" si="0"/>
        <v>17.675868032506738</v>
      </c>
    </row>
    <row r="41" spans="1:7" ht="31.2" x14ac:dyDescent="0.3">
      <c r="A41" s="10" t="s">
        <v>3</v>
      </c>
      <c r="B41" s="13" t="s">
        <v>124</v>
      </c>
      <c r="C41" s="14">
        <v>834462426.63999999</v>
      </c>
      <c r="D41" s="14">
        <v>859858649.63999999</v>
      </c>
      <c r="E41" s="14">
        <v>250572053.03</v>
      </c>
      <c r="F41" s="8">
        <f t="shared" si="1"/>
        <v>30.027961119704276</v>
      </c>
      <c r="G41" s="8">
        <f t="shared" si="0"/>
        <v>29.141074888867823</v>
      </c>
    </row>
    <row r="42" spans="1:7" ht="15.6" x14ac:dyDescent="0.3">
      <c r="A42" s="11" t="s">
        <v>137</v>
      </c>
      <c r="B42" s="12" t="s">
        <v>16</v>
      </c>
      <c r="C42" s="6">
        <f>C43+C44+C45+C46</f>
        <v>335593765.77999997</v>
      </c>
      <c r="D42" s="6">
        <f>D43+D44+D45+D46</f>
        <v>335593765.77999997</v>
      </c>
      <c r="E42" s="6">
        <f>E43+E44+E45+E46</f>
        <v>98287326.080000013</v>
      </c>
      <c r="F42" s="7">
        <f t="shared" si="1"/>
        <v>29.287589968054629</v>
      </c>
      <c r="G42" s="7">
        <f t="shared" si="0"/>
        <v>29.287589968054629</v>
      </c>
    </row>
    <row r="43" spans="1:7" s="16" customFormat="1" ht="15.6" x14ac:dyDescent="0.3">
      <c r="A43" s="10" t="s">
        <v>154</v>
      </c>
      <c r="B43" s="13" t="s">
        <v>155</v>
      </c>
      <c r="C43" s="14">
        <v>1001660</v>
      </c>
      <c r="D43" s="14">
        <v>1001660</v>
      </c>
      <c r="E43" s="14">
        <v>41657.4</v>
      </c>
      <c r="F43" s="8">
        <f t="shared" si="1"/>
        <v>4.1588363316893959</v>
      </c>
      <c r="G43" s="8">
        <f t="shared" si="0"/>
        <v>4.1588363316893959</v>
      </c>
    </row>
    <row r="44" spans="1:7" ht="31.2" x14ac:dyDescent="0.3">
      <c r="A44" s="10" t="s">
        <v>48</v>
      </c>
      <c r="B44" s="13" t="s">
        <v>65</v>
      </c>
      <c r="C44" s="14">
        <v>58800</v>
      </c>
      <c r="D44" s="14">
        <v>58800</v>
      </c>
      <c r="E44" s="14">
        <v>24400</v>
      </c>
      <c r="F44" s="8">
        <f t="shared" si="1"/>
        <v>41.496598639455783</v>
      </c>
      <c r="G44" s="8">
        <f t="shared" si="0"/>
        <v>41.496598639455783</v>
      </c>
    </row>
    <row r="45" spans="1:7" ht="31.2" x14ac:dyDescent="0.3">
      <c r="A45" s="10" t="s">
        <v>108</v>
      </c>
      <c r="B45" s="13" t="s">
        <v>79</v>
      </c>
      <c r="C45" s="14">
        <v>1300000</v>
      </c>
      <c r="D45" s="14">
        <v>1300000</v>
      </c>
      <c r="E45" s="14">
        <v>0</v>
      </c>
      <c r="F45" s="8">
        <f t="shared" si="1"/>
        <v>0</v>
      </c>
      <c r="G45" s="8">
        <f t="shared" si="0"/>
        <v>0</v>
      </c>
    </row>
    <row r="46" spans="1:7" ht="31.2" x14ac:dyDescent="0.3">
      <c r="A46" s="10" t="s">
        <v>11</v>
      </c>
      <c r="B46" s="13" t="s">
        <v>94</v>
      </c>
      <c r="C46" s="14">
        <v>333233305.77999997</v>
      </c>
      <c r="D46" s="14">
        <v>333233305.77999997</v>
      </c>
      <c r="E46" s="14">
        <v>98221268.680000007</v>
      </c>
      <c r="F46" s="8">
        <f t="shared" si="1"/>
        <v>29.475225608104584</v>
      </c>
      <c r="G46" s="8">
        <f t="shared" si="0"/>
        <v>29.475225608104584</v>
      </c>
    </row>
    <row r="47" spans="1:7" ht="15.6" x14ac:dyDescent="0.3">
      <c r="A47" s="11" t="s">
        <v>135</v>
      </c>
      <c r="B47" s="12" t="s">
        <v>136</v>
      </c>
      <c r="C47" s="6">
        <f>C48+C49+C50+C51+C52+C53+C54</f>
        <v>22171679345.010002</v>
      </c>
      <c r="D47" s="6">
        <f>D48+D49+D50+D51+D52+D53+D54</f>
        <v>22245588688.989998</v>
      </c>
      <c r="E47" s="6">
        <f>E48+E49+E50+E51+E52+E53+E54</f>
        <v>10181549571.09</v>
      </c>
      <c r="F47" s="7">
        <f t="shared" si="1"/>
        <v>45.921418096737348</v>
      </c>
      <c r="G47" s="7">
        <f t="shared" si="0"/>
        <v>45.768847538429725</v>
      </c>
    </row>
    <row r="48" spans="1:7" ht="15.6" x14ac:dyDescent="0.3">
      <c r="A48" s="10" t="s">
        <v>103</v>
      </c>
      <c r="B48" s="13" t="s">
        <v>5</v>
      </c>
      <c r="C48" s="14">
        <v>427967153.86000001</v>
      </c>
      <c r="D48" s="14">
        <v>427967153.86000001</v>
      </c>
      <c r="E48" s="14">
        <v>94801637.170000002</v>
      </c>
      <c r="F48" s="8">
        <f t="shared" si="1"/>
        <v>22.151615215080795</v>
      </c>
      <c r="G48" s="8">
        <f t="shared" si="0"/>
        <v>22.151615215080795</v>
      </c>
    </row>
    <row r="49" spans="1:7" ht="15.6" x14ac:dyDescent="0.3">
      <c r="A49" s="10" t="s">
        <v>81</v>
      </c>
      <c r="B49" s="13" t="s">
        <v>20</v>
      </c>
      <c r="C49" s="14">
        <v>6380682016.0299997</v>
      </c>
      <c r="D49" s="14">
        <v>6380682016.0299997</v>
      </c>
      <c r="E49" s="14">
        <v>2169902118.0599999</v>
      </c>
      <c r="F49" s="8">
        <f t="shared" si="1"/>
        <v>34.007369629275033</v>
      </c>
      <c r="G49" s="8">
        <f t="shared" si="0"/>
        <v>34.007369629275033</v>
      </c>
    </row>
    <row r="50" spans="1:7" ht="15.6" x14ac:dyDescent="0.3">
      <c r="A50" s="10" t="s">
        <v>146</v>
      </c>
      <c r="B50" s="13" t="s">
        <v>34</v>
      </c>
      <c r="C50" s="14">
        <v>521519306.23000002</v>
      </c>
      <c r="D50" s="14">
        <v>521519306.23000002</v>
      </c>
      <c r="E50" s="14">
        <v>203515825</v>
      </c>
      <c r="F50" s="8">
        <f t="shared" si="1"/>
        <v>39.023641611888024</v>
      </c>
      <c r="G50" s="8">
        <f t="shared" si="0"/>
        <v>39.023641611888024</v>
      </c>
    </row>
    <row r="51" spans="1:7" ht="15.6" x14ac:dyDescent="0.3">
      <c r="A51" s="10" t="s">
        <v>18</v>
      </c>
      <c r="B51" s="13" t="s">
        <v>51</v>
      </c>
      <c r="C51" s="14">
        <v>2348948951.0799999</v>
      </c>
      <c r="D51" s="14">
        <v>2348948951.0799999</v>
      </c>
      <c r="E51" s="14">
        <v>1248398056.1700001</v>
      </c>
      <c r="F51" s="8">
        <f t="shared" si="1"/>
        <v>53.147091834244051</v>
      </c>
      <c r="G51" s="8">
        <f t="shared" si="0"/>
        <v>53.147091834244051</v>
      </c>
    </row>
    <row r="52" spans="1:7" ht="31.2" x14ac:dyDescent="0.3">
      <c r="A52" s="10" t="s">
        <v>41</v>
      </c>
      <c r="B52" s="13" t="s">
        <v>68</v>
      </c>
      <c r="C52" s="14">
        <v>59807579</v>
      </c>
      <c r="D52" s="14">
        <v>65571405.979999997</v>
      </c>
      <c r="E52" s="14">
        <v>30650754.870000001</v>
      </c>
      <c r="F52" s="8">
        <f t="shared" si="1"/>
        <v>51.248947679356824</v>
      </c>
      <c r="G52" s="8">
        <f t="shared" si="0"/>
        <v>46.744086712657676</v>
      </c>
    </row>
    <row r="53" spans="1:7" ht="15.6" x14ac:dyDescent="0.3">
      <c r="A53" s="10" t="s">
        <v>147</v>
      </c>
      <c r="B53" s="13" t="s">
        <v>97</v>
      </c>
      <c r="C53" s="14">
        <v>48353735.189999998</v>
      </c>
      <c r="D53" s="14">
        <v>48186600.939999998</v>
      </c>
      <c r="E53" s="14">
        <v>6947029.0099999998</v>
      </c>
      <c r="F53" s="8">
        <f t="shared" si="1"/>
        <v>14.367099010453924</v>
      </c>
      <c r="G53" s="8">
        <f t="shared" si="0"/>
        <v>14.416931002562638</v>
      </c>
    </row>
    <row r="54" spans="1:7" ht="15.6" x14ac:dyDescent="0.3">
      <c r="A54" s="10" t="s">
        <v>37</v>
      </c>
      <c r="B54" s="13" t="s">
        <v>133</v>
      </c>
      <c r="C54" s="14">
        <v>12384400603.620001</v>
      </c>
      <c r="D54" s="14">
        <v>12452713254.870001</v>
      </c>
      <c r="E54" s="14">
        <v>6427334150.8100004</v>
      </c>
      <c r="F54" s="8">
        <f t="shared" si="1"/>
        <v>51.898629223373717</v>
      </c>
      <c r="G54" s="8">
        <f t="shared" si="0"/>
        <v>51.613925569966867</v>
      </c>
    </row>
    <row r="55" spans="1:7" ht="15.6" x14ac:dyDescent="0.3">
      <c r="A55" s="11" t="s">
        <v>32</v>
      </c>
      <c r="B55" s="12" t="s">
        <v>107</v>
      </c>
      <c r="C55" s="6">
        <f>C56+C57</f>
        <v>1293421832.4200001</v>
      </c>
      <c r="D55" s="6">
        <f>D56+D57</f>
        <v>1277637529.04</v>
      </c>
      <c r="E55" s="6">
        <f>E56+E57</f>
        <v>466604097.01999998</v>
      </c>
      <c r="F55" s="7">
        <f t="shared" si="1"/>
        <v>36.075167847366615</v>
      </c>
      <c r="G55" s="7">
        <f t="shared" si="0"/>
        <v>36.520850899754031</v>
      </c>
    </row>
    <row r="56" spans="1:7" ht="15.6" x14ac:dyDescent="0.3">
      <c r="A56" s="10" t="s">
        <v>70</v>
      </c>
      <c r="B56" s="13" t="s">
        <v>123</v>
      </c>
      <c r="C56" s="14">
        <v>1250947935.4200001</v>
      </c>
      <c r="D56" s="14">
        <v>1232157524.04</v>
      </c>
      <c r="E56" s="14">
        <v>445903647.70999998</v>
      </c>
      <c r="F56" s="8">
        <f t="shared" si="1"/>
        <v>35.645260292970541</v>
      </c>
      <c r="G56" s="8">
        <f t="shared" si="0"/>
        <v>36.188850776804124</v>
      </c>
    </row>
    <row r="57" spans="1:7" ht="31.2" x14ac:dyDescent="0.3">
      <c r="A57" s="10" t="s">
        <v>58</v>
      </c>
      <c r="B57" s="13" t="s">
        <v>25</v>
      </c>
      <c r="C57" s="14">
        <v>42473897</v>
      </c>
      <c r="D57" s="14">
        <v>45480005</v>
      </c>
      <c r="E57" s="14">
        <v>20700449.309999999</v>
      </c>
      <c r="F57" s="8">
        <f t="shared" si="1"/>
        <v>48.736873167065411</v>
      </c>
      <c r="G57" s="8">
        <f t="shared" si="0"/>
        <v>45.515494798208572</v>
      </c>
    </row>
    <row r="58" spans="1:7" ht="15.6" x14ac:dyDescent="0.3">
      <c r="A58" s="11" t="s">
        <v>56</v>
      </c>
      <c r="B58" s="12" t="s">
        <v>77</v>
      </c>
      <c r="C58" s="6">
        <f>C59+C60+C61+C62+C63+C64</f>
        <v>9739607485.0699997</v>
      </c>
      <c r="D58" s="6">
        <f>D59+D60+D61+D62+D63+D64</f>
        <v>9927382221.0699997</v>
      </c>
      <c r="E58" s="6">
        <f>E59+E60+E61+E62+E63+E64</f>
        <v>4090382277.1199994</v>
      </c>
      <c r="F58" s="7">
        <f t="shared" si="1"/>
        <v>41.997403728951213</v>
      </c>
      <c r="G58" s="7">
        <f t="shared" si="0"/>
        <v>41.203030023751083</v>
      </c>
    </row>
    <row r="59" spans="1:7" s="2" customFormat="1" ht="15.6" x14ac:dyDescent="0.3">
      <c r="A59" s="10" t="s">
        <v>45</v>
      </c>
      <c r="B59" s="13" t="s">
        <v>99</v>
      </c>
      <c r="C59" s="14">
        <v>5207805983.7600002</v>
      </c>
      <c r="D59" s="14">
        <v>5185634972.3900003</v>
      </c>
      <c r="E59" s="14">
        <v>1517638956.1800001</v>
      </c>
      <c r="F59" s="8">
        <f t="shared" si="1"/>
        <v>29.1416185801199</v>
      </c>
      <c r="G59" s="8">
        <f t="shared" si="0"/>
        <v>29.266212609649568</v>
      </c>
    </row>
    <row r="60" spans="1:7" s="9" customFormat="1" ht="15.6" x14ac:dyDescent="0.3">
      <c r="A60" s="10" t="s">
        <v>86</v>
      </c>
      <c r="B60" s="13" t="s">
        <v>112</v>
      </c>
      <c r="C60" s="14">
        <v>3483604788.23</v>
      </c>
      <c r="D60" s="14">
        <v>3682090728.23</v>
      </c>
      <c r="E60" s="14">
        <v>2119119547.73</v>
      </c>
      <c r="F60" s="8">
        <f t="shared" si="1"/>
        <v>60.83122732204972</v>
      </c>
      <c r="G60" s="8">
        <f t="shared" si="0"/>
        <v>57.552073105723601</v>
      </c>
    </row>
    <row r="61" spans="1:7" ht="15.6" x14ac:dyDescent="0.3">
      <c r="A61" s="10" t="s">
        <v>91</v>
      </c>
      <c r="B61" s="13" t="s">
        <v>0</v>
      </c>
      <c r="C61" s="14">
        <v>119313683.11</v>
      </c>
      <c r="D61" s="14">
        <v>124444170.48</v>
      </c>
      <c r="E61" s="14">
        <v>38036769.740000002</v>
      </c>
      <c r="F61" s="8">
        <f t="shared" si="1"/>
        <v>31.879637564228407</v>
      </c>
      <c r="G61" s="8">
        <f t="shared" si="0"/>
        <v>30.565328687785392</v>
      </c>
    </row>
    <row r="62" spans="1:7" ht="15.6" x14ac:dyDescent="0.3">
      <c r="A62" s="10" t="s">
        <v>118</v>
      </c>
      <c r="B62" s="13" t="s">
        <v>13</v>
      </c>
      <c r="C62" s="14">
        <v>128344177.16</v>
      </c>
      <c r="D62" s="14">
        <v>128344177.16</v>
      </c>
      <c r="E62" s="14">
        <v>64843424.289999999</v>
      </c>
      <c r="F62" s="8">
        <f t="shared" si="1"/>
        <v>50.523074536652402</v>
      </c>
      <c r="G62" s="8">
        <f t="shared" si="0"/>
        <v>50.523074536652402</v>
      </c>
    </row>
    <row r="63" spans="1:7" ht="46.8" x14ac:dyDescent="0.3">
      <c r="A63" s="10" t="s">
        <v>4</v>
      </c>
      <c r="B63" s="13" t="s">
        <v>30</v>
      </c>
      <c r="C63" s="14">
        <v>186156151</v>
      </c>
      <c r="D63" s="14">
        <v>186156151</v>
      </c>
      <c r="E63" s="14">
        <v>97600000</v>
      </c>
      <c r="F63" s="8">
        <f t="shared" si="1"/>
        <v>52.42910292016083</v>
      </c>
      <c r="G63" s="8">
        <f t="shared" si="0"/>
        <v>52.42910292016083</v>
      </c>
    </row>
    <row r="64" spans="1:7" ht="15.6" x14ac:dyDescent="0.3">
      <c r="A64" s="10" t="s">
        <v>44</v>
      </c>
      <c r="B64" s="13" t="s">
        <v>74</v>
      </c>
      <c r="C64" s="14">
        <v>614382701.80999994</v>
      </c>
      <c r="D64" s="14">
        <v>620712021.80999994</v>
      </c>
      <c r="E64" s="14">
        <v>253143579.18000001</v>
      </c>
      <c r="F64" s="8">
        <f t="shared" si="1"/>
        <v>41.202914475656179</v>
      </c>
      <c r="G64" s="8">
        <f t="shared" si="0"/>
        <v>40.782773699441464</v>
      </c>
    </row>
    <row r="65" spans="1:7" ht="15.6" x14ac:dyDescent="0.3">
      <c r="A65" s="11" t="s">
        <v>59</v>
      </c>
      <c r="B65" s="12" t="s">
        <v>12</v>
      </c>
      <c r="C65" s="6">
        <f>C66+C67+C68+C69+C70</f>
        <v>18888577692.43</v>
      </c>
      <c r="D65" s="6">
        <f>D66+D67+D68+D69+D70</f>
        <v>19412818970.810001</v>
      </c>
      <c r="E65" s="6">
        <f>E66+E67+E68+E69+E70</f>
        <v>9490854449.9300003</v>
      </c>
      <c r="F65" s="7">
        <f t="shared" si="1"/>
        <v>50.24652784594609</v>
      </c>
      <c r="G65" s="7">
        <f t="shared" si="0"/>
        <v>48.889625273902162</v>
      </c>
    </row>
    <row r="66" spans="1:7" s="1" customFormat="1" ht="15.6" x14ac:dyDescent="0.3">
      <c r="A66" s="10" t="s">
        <v>110</v>
      </c>
      <c r="B66" s="13" t="s">
        <v>23</v>
      </c>
      <c r="C66" s="14">
        <v>175408150</v>
      </c>
      <c r="D66" s="14">
        <v>175408150</v>
      </c>
      <c r="E66" s="14">
        <v>83077494.209999993</v>
      </c>
      <c r="F66" s="8">
        <f t="shared" si="1"/>
        <v>47.362391205881821</v>
      </c>
      <c r="G66" s="8">
        <f t="shared" si="0"/>
        <v>47.362391205881821</v>
      </c>
    </row>
    <row r="67" spans="1:7" s="9" customFormat="1" ht="15.6" x14ac:dyDescent="0.3">
      <c r="A67" s="10" t="s">
        <v>125</v>
      </c>
      <c r="B67" s="13" t="s">
        <v>42</v>
      </c>
      <c r="C67" s="14">
        <v>2208170638.77</v>
      </c>
      <c r="D67" s="14">
        <v>2208170638.77</v>
      </c>
      <c r="E67" s="14">
        <v>967222074.99000001</v>
      </c>
      <c r="F67" s="8">
        <f t="shared" si="1"/>
        <v>43.80196249365784</v>
      </c>
      <c r="G67" s="8">
        <f t="shared" si="0"/>
        <v>43.80196249365784</v>
      </c>
    </row>
    <row r="68" spans="1:7" ht="15.6" x14ac:dyDescent="0.3">
      <c r="A68" s="10" t="s">
        <v>66</v>
      </c>
      <c r="B68" s="13" t="s">
        <v>60</v>
      </c>
      <c r="C68" s="14">
        <v>11474468486.23</v>
      </c>
      <c r="D68" s="14">
        <v>11897239667.23</v>
      </c>
      <c r="E68" s="14">
        <v>5737573200.5600004</v>
      </c>
      <c r="F68" s="8">
        <f t="shared" si="1"/>
        <v>50.002954014344169</v>
      </c>
      <c r="G68" s="8">
        <f t="shared" si="0"/>
        <v>48.226087403817623</v>
      </c>
    </row>
    <row r="69" spans="1:7" ht="15.6" x14ac:dyDescent="0.3">
      <c r="A69" s="10" t="s">
        <v>80</v>
      </c>
      <c r="B69" s="13" t="s">
        <v>73</v>
      </c>
      <c r="C69" s="14">
        <v>4351370568.3000002</v>
      </c>
      <c r="D69" s="14">
        <v>4384847084.8800001</v>
      </c>
      <c r="E69" s="14">
        <v>2437591048.0700002</v>
      </c>
      <c r="F69" s="8">
        <f t="shared" si="1"/>
        <v>56.018925757047668</v>
      </c>
      <c r="G69" s="8">
        <f t="shared" si="0"/>
        <v>55.591244138829751</v>
      </c>
    </row>
    <row r="70" spans="1:7" ht="31.2" x14ac:dyDescent="0.3">
      <c r="A70" s="10" t="s">
        <v>114</v>
      </c>
      <c r="B70" s="13" t="s">
        <v>104</v>
      </c>
      <c r="C70" s="14">
        <v>679159849.13</v>
      </c>
      <c r="D70" s="14">
        <v>747153429.92999995</v>
      </c>
      <c r="E70" s="14">
        <v>265390632.09999999</v>
      </c>
      <c r="F70" s="8">
        <f t="shared" si="1"/>
        <v>39.076313542380916</v>
      </c>
      <c r="G70" s="8">
        <f t="shared" si="0"/>
        <v>35.520232052587133</v>
      </c>
    </row>
    <row r="71" spans="1:7" ht="15.6" x14ac:dyDescent="0.3">
      <c r="A71" s="11" t="s">
        <v>40</v>
      </c>
      <c r="B71" s="12" t="s">
        <v>131</v>
      </c>
      <c r="C71" s="6">
        <f>C72+C73+C74+C75</f>
        <v>1692941315.78</v>
      </c>
      <c r="D71" s="6">
        <f>D72+D73+D74+D75</f>
        <v>1736706130.25</v>
      </c>
      <c r="E71" s="6">
        <f>E72+E73+E74+E75</f>
        <v>573729450.95999992</v>
      </c>
      <c r="F71" s="7">
        <f t="shared" si="1"/>
        <v>33.889506128312654</v>
      </c>
      <c r="G71" s="7">
        <f t="shared" si="0"/>
        <v>33.035494086579355</v>
      </c>
    </row>
    <row r="72" spans="1:7" s="1" customFormat="1" ht="15.6" x14ac:dyDescent="0.3">
      <c r="A72" s="10" t="s">
        <v>38</v>
      </c>
      <c r="B72" s="13" t="s">
        <v>1</v>
      </c>
      <c r="C72" s="14">
        <v>379042176.52999997</v>
      </c>
      <c r="D72" s="14">
        <v>400111684.19999999</v>
      </c>
      <c r="E72" s="14">
        <v>111518766.84999999</v>
      </c>
      <c r="F72" s="8">
        <f t="shared" si="1"/>
        <v>29.421202640538773</v>
      </c>
      <c r="G72" s="8">
        <f t="shared" si="0"/>
        <v>27.871909582689465</v>
      </c>
    </row>
    <row r="73" spans="1:7" s="9" customFormat="1" ht="15.6" x14ac:dyDescent="0.3">
      <c r="A73" s="10" t="s">
        <v>113</v>
      </c>
      <c r="B73" s="13" t="s">
        <v>14</v>
      </c>
      <c r="C73" s="14">
        <v>567065566.69000006</v>
      </c>
      <c r="D73" s="14">
        <v>589019223.49000001</v>
      </c>
      <c r="E73" s="14">
        <v>123252764.28</v>
      </c>
      <c r="F73" s="8">
        <f t="shared" ref="F73:F86" si="4">E73/C73*100</f>
        <v>21.735187519749203</v>
      </c>
      <c r="G73" s="8">
        <f t="shared" si="0"/>
        <v>20.92508348873821</v>
      </c>
    </row>
    <row r="74" spans="1:7" ht="15.6" x14ac:dyDescent="0.3">
      <c r="A74" s="10" t="s">
        <v>31</v>
      </c>
      <c r="B74" s="13" t="s">
        <v>27</v>
      </c>
      <c r="C74" s="14">
        <v>721614230.55999994</v>
      </c>
      <c r="D74" s="14">
        <v>720724230.55999994</v>
      </c>
      <c r="E74" s="14">
        <v>330233440.68000001</v>
      </c>
      <c r="F74" s="8">
        <f t="shared" si="4"/>
        <v>45.763155255922037</v>
      </c>
      <c r="G74" s="8">
        <f t="shared" si="0"/>
        <v>45.819666757063224</v>
      </c>
    </row>
    <row r="75" spans="1:7" ht="31.2" x14ac:dyDescent="0.3">
      <c r="A75" s="10" t="s">
        <v>141</v>
      </c>
      <c r="B75" s="13" t="s">
        <v>63</v>
      </c>
      <c r="C75" s="14">
        <v>25219342</v>
      </c>
      <c r="D75" s="14">
        <v>26850992</v>
      </c>
      <c r="E75" s="14">
        <v>8724479.1500000004</v>
      </c>
      <c r="F75" s="8">
        <f t="shared" si="4"/>
        <v>34.594396435878458</v>
      </c>
      <c r="G75" s="8">
        <f t="shared" si="0"/>
        <v>32.492204198638177</v>
      </c>
    </row>
    <row r="76" spans="1:7" ht="15.6" x14ac:dyDescent="0.3">
      <c r="A76" s="11" t="s">
        <v>100</v>
      </c>
      <c r="B76" s="12" t="s">
        <v>105</v>
      </c>
      <c r="C76" s="6">
        <f>C77+C78+C79</f>
        <v>196890116</v>
      </c>
      <c r="D76" s="6">
        <f>D77+D78+D79</f>
        <v>200367937</v>
      </c>
      <c r="E76" s="6">
        <f>E77+E78+E79</f>
        <v>89668248.820000008</v>
      </c>
      <c r="F76" s="7">
        <f t="shared" si="4"/>
        <v>45.54228045657711</v>
      </c>
      <c r="G76" s="7">
        <f t="shared" ref="G76:G86" si="5">E76/D76*100</f>
        <v>44.751795203640796</v>
      </c>
    </row>
    <row r="77" spans="1:7" s="1" customFormat="1" ht="15.6" x14ac:dyDescent="0.3">
      <c r="A77" s="10" t="s">
        <v>121</v>
      </c>
      <c r="B77" s="13" t="s">
        <v>117</v>
      </c>
      <c r="C77" s="14">
        <v>56213877</v>
      </c>
      <c r="D77" s="14">
        <v>56213877</v>
      </c>
      <c r="E77" s="14">
        <v>24827795.620000001</v>
      </c>
      <c r="F77" s="8">
        <f t="shared" si="4"/>
        <v>44.166666568826059</v>
      </c>
      <c r="G77" s="8">
        <f t="shared" si="5"/>
        <v>44.166666568826059</v>
      </c>
    </row>
    <row r="78" spans="1:7" s="9" customFormat="1" ht="15.6" x14ac:dyDescent="0.3">
      <c r="A78" s="10" t="s">
        <v>140</v>
      </c>
      <c r="B78" s="13" t="s">
        <v>134</v>
      </c>
      <c r="C78" s="14">
        <v>96350210</v>
      </c>
      <c r="D78" s="14">
        <v>96350210</v>
      </c>
      <c r="E78" s="14">
        <v>44103680.219999999</v>
      </c>
      <c r="F78" s="8">
        <f t="shared" si="4"/>
        <v>45.77434778813663</v>
      </c>
      <c r="G78" s="8">
        <f t="shared" si="5"/>
        <v>45.77434778813663</v>
      </c>
    </row>
    <row r="79" spans="1:7" ht="31.2" x14ac:dyDescent="0.3">
      <c r="A79" s="10" t="s">
        <v>88</v>
      </c>
      <c r="B79" s="13" t="s">
        <v>19</v>
      </c>
      <c r="C79" s="14">
        <v>44326029</v>
      </c>
      <c r="D79" s="14">
        <v>47803850</v>
      </c>
      <c r="E79" s="14">
        <v>20736772.98</v>
      </c>
      <c r="F79" s="8">
        <f t="shared" si="4"/>
        <v>46.782383732140772</v>
      </c>
      <c r="G79" s="8">
        <f t="shared" si="5"/>
        <v>43.378876345733659</v>
      </c>
    </row>
    <row r="80" spans="1:7" ht="31.2" x14ac:dyDescent="0.3">
      <c r="A80" s="11" t="s">
        <v>151</v>
      </c>
      <c r="B80" s="12" t="s">
        <v>72</v>
      </c>
      <c r="C80" s="6">
        <f>C81</f>
        <v>121638138.09</v>
      </c>
      <c r="D80" s="6">
        <f>D81</f>
        <v>121638138.09</v>
      </c>
      <c r="E80" s="6">
        <f>E81</f>
        <v>0</v>
      </c>
      <c r="F80" s="7">
        <f t="shared" si="4"/>
        <v>0</v>
      </c>
      <c r="G80" s="7">
        <f t="shared" si="5"/>
        <v>0</v>
      </c>
    </row>
    <row r="81" spans="1:7" s="1" customFormat="1" ht="31.2" x14ac:dyDescent="0.3">
      <c r="A81" s="10" t="s">
        <v>152</v>
      </c>
      <c r="B81" s="13" t="s">
        <v>92</v>
      </c>
      <c r="C81" s="14">
        <v>121638138.09</v>
      </c>
      <c r="D81" s="14">
        <v>121638138.09</v>
      </c>
      <c r="E81" s="14">
        <v>0</v>
      </c>
      <c r="F81" s="8">
        <f t="shared" si="4"/>
        <v>0</v>
      </c>
      <c r="G81" s="8">
        <f t="shared" si="5"/>
        <v>0</v>
      </c>
    </row>
    <row r="82" spans="1:7" s="9" customFormat="1" ht="62.4" x14ac:dyDescent="0.3">
      <c r="A82" s="11" t="s">
        <v>148</v>
      </c>
      <c r="B82" s="12" t="s">
        <v>50</v>
      </c>
      <c r="C82" s="6">
        <f>C83+C84+C85</f>
        <v>3902212400</v>
      </c>
      <c r="D82" s="6">
        <f>D83+D84+D85</f>
        <v>3942212400</v>
      </c>
      <c r="E82" s="6">
        <f>E83+E84+E85</f>
        <v>1908737027.8899999</v>
      </c>
      <c r="F82" s="7">
        <f t="shared" si="4"/>
        <v>48.914226911123542</v>
      </c>
      <c r="G82" s="7">
        <f t="shared" si="5"/>
        <v>48.41791446574517</v>
      </c>
    </row>
    <row r="83" spans="1:7" s="1" customFormat="1" ht="46.8" x14ac:dyDescent="0.3">
      <c r="A83" s="10" t="s">
        <v>119</v>
      </c>
      <c r="B83" s="13" t="s">
        <v>62</v>
      </c>
      <c r="C83" s="14">
        <v>2725936000</v>
      </c>
      <c r="D83" s="14">
        <v>2725936000</v>
      </c>
      <c r="E83" s="14">
        <v>1526159200.54</v>
      </c>
      <c r="F83" s="8">
        <f t="shared" si="4"/>
        <v>55.98661159102781</v>
      </c>
      <c r="G83" s="8">
        <f t="shared" si="5"/>
        <v>55.98661159102781</v>
      </c>
    </row>
    <row r="84" spans="1:7" s="9" customFormat="1" ht="15.6" x14ac:dyDescent="0.3">
      <c r="A84" s="10" t="s">
        <v>90</v>
      </c>
      <c r="B84" s="13" t="s">
        <v>76</v>
      </c>
      <c r="C84" s="14">
        <v>992220100</v>
      </c>
      <c r="D84" s="14">
        <v>983220100</v>
      </c>
      <c r="E84" s="14">
        <v>322524657.85000002</v>
      </c>
      <c r="F84" s="8">
        <f t="shared" si="4"/>
        <v>32.505354190063272</v>
      </c>
      <c r="G84" s="8">
        <f t="shared" si="5"/>
        <v>32.802895084223771</v>
      </c>
    </row>
    <row r="85" spans="1:7" ht="31.2" x14ac:dyDescent="0.3">
      <c r="A85" s="10" t="s">
        <v>84</v>
      </c>
      <c r="B85" s="13" t="s">
        <v>96</v>
      </c>
      <c r="C85" s="14">
        <v>184056300</v>
      </c>
      <c r="D85" s="14">
        <v>233056300</v>
      </c>
      <c r="E85" s="14">
        <v>60053169.5</v>
      </c>
      <c r="F85" s="8">
        <f t="shared" si="4"/>
        <v>32.627608780574199</v>
      </c>
      <c r="G85" s="8">
        <f t="shared" si="5"/>
        <v>25.767666224856395</v>
      </c>
    </row>
    <row r="86" spans="1:7" s="1" customFormat="1" ht="15.6" x14ac:dyDescent="0.3">
      <c r="A86" s="20" t="s">
        <v>144</v>
      </c>
      <c r="B86" s="21"/>
      <c r="C86" s="6">
        <f>C7+C16+C20+C25+C37+C42+C47+C55+C58+C65+C71+C76+C80+C82</f>
        <v>99628093892.73999</v>
      </c>
      <c r="D86" s="6">
        <f>D7+D16+D20+D25+D37+D42+D47+D55+D58+D65+D71+D76+D80+D82</f>
        <v>103251891073.73999</v>
      </c>
      <c r="E86" s="6">
        <f>E7+E16+E20+E25+E37+E42+E47+E55+E58+E65+E71+E76+E80+E82</f>
        <v>43506738110.139999</v>
      </c>
      <c r="F86" s="7">
        <f t="shared" si="4"/>
        <v>43.669146332338279</v>
      </c>
      <c r="G86" s="7">
        <f t="shared" si="5"/>
        <v>42.13650486950263</v>
      </c>
    </row>
  </sheetData>
  <mergeCells count="11">
    <mergeCell ref="G4:G6"/>
    <mergeCell ref="D4:D6"/>
    <mergeCell ref="E4:E6"/>
    <mergeCell ref="A2:G2"/>
    <mergeCell ref="C4:C6"/>
    <mergeCell ref="F4:F6"/>
    <mergeCell ref="A86:B86"/>
    <mergeCell ref="A4:A6"/>
    <mergeCell ref="B4:B6"/>
    <mergeCell ref="A1:E1"/>
    <mergeCell ref="D3:E3"/>
  </mergeCells>
  <pageMargins left="0.31496062992125984" right="0.3" top="0.35" bottom="0.17" header="0.15748031496062992" footer="0.15748031496062992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2023-08-08T07:49:54Z</cp:lastPrinted>
  <dcterms:created xsi:type="dcterms:W3CDTF">2017-05-03T15:49:45Z</dcterms:created>
  <dcterms:modified xsi:type="dcterms:W3CDTF">2023-08-11T07:27:27Z</dcterms:modified>
</cp:coreProperties>
</file>